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Alina Costachescu\OneDrive\Desktop\Ghid IMM\Ghid IMM investitii productive AC\Pachet ghid 08.08.2023\Ghid 19.08.2023\"/>
    </mc:Choice>
  </mc:AlternateContent>
  <xr:revisionPtr revIDLastSave="0" documentId="13_ncr:1_{0F4482E4-E8FD-4214-BF51-4AAF67BBD7DA}" xr6:coauthVersionLast="47" xr6:coauthVersionMax="47" xr10:uidLastSave="{00000000-0000-0000-0000-000000000000}"/>
  <bookViews>
    <workbookView xWindow="-108" yWindow="-108" windowWidth="23256" windowHeight="12576" xr2:uid="{EB812A68-8340-4914-AFFA-D1AC6CDB79CE}"/>
  </bookViews>
  <sheets>
    <sheet name="Coduri CAE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 l="1"/>
  <c r="C58" i="1"/>
  <c r="C53" i="1"/>
  <c r="C8" i="1"/>
  <c r="C35" i="1"/>
  <c r="C30" i="1"/>
  <c r="C18" i="1"/>
  <c r="C13" i="1"/>
  <c r="C4" i="1"/>
  <c r="C75" i="1"/>
  <c r="C68" i="1"/>
  <c r="C47" i="1"/>
  <c r="C41" i="1"/>
  <c r="C64" i="1"/>
  <c r="C63" i="1" s="1"/>
  <c r="C67" i="1" l="1"/>
  <c r="C34" i="1"/>
  <c r="C3" i="1"/>
  <c r="C80" i="1" l="1"/>
  <c r="D2" i="1"/>
</calcChain>
</file>

<file path=xl/sharedStrings.xml><?xml version="1.0" encoding="utf-8"?>
<sst xmlns="http://schemas.openxmlformats.org/spreadsheetml/2006/main" count="88" uniqueCount="74">
  <si>
    <t>Domeniul de activitate vizat de investiție</t>
  </si>
  <si>
    <t>a) &gt;= 90%</t>
  </si>
  <si>
    <t>b) &gt;= 80% si &lt; 90%</t>
  </si>
  <si>
    <t>c) &gt;= 60% si &lt; 80%</t>
  </si>
  <si>
    <t>d) &gt;= 40% si &lt; 60%</t>
  </si>
  <si>
    <t>e) &gt;= 30% si &lt; 40%</t>
  </si>
  <si>
    <t>b) Proiectul nu include astfel de masuri</t>
  </si>
  <si>
    <t>Raportul dintre cuantumul finantarii solicitate si cifra de afaceri inregistrata în exercițiul financiar anterior depunerii cererii de finanțare</t>
  </si>
  <si>
    <t xml:space="preserve">Rata solvabilităţii generale, în exercițiul financiar anterior depunerii cererii de finanțare 
(Active totale/ Datorii totale) </t>
  </si>
  <si>
    <t>d) &lt; 1</t>
  </si>
  <si>
    <t>Rata rentabilităţii financiare,  în exercițiul financiar anterior depunerii cererii de finanțare  
(Rezultat net / Capitaluri proprii)</t>
  </si>
  <si>
    <t>a) &gt;= 30%</t>
  </si>
  <si>
    <t>b) &gt;= 20% si &lt;30%</t>
  </si>
  <si>
    <t>c) &gt;= 10% si &lt; 20%</t>
  </si>
  <si>
    <t>d) &lt; 10%</t>
  </si>
  <si>
    <t>C.</t>
  </si>
  <si>
    <t>D</t>
  </si>
  <si>
    <t>Proiectul include măsuri care contribuie în mod substanțial la obiectivele de mediu</t>
  </si>
  <si>
    <t>d) solicitantul deține o certificare EMAS / ISO 14001 validă la data depunerii cererii de finanțare</t>
  </si>
  <si>
    <t>Dacă proiectul prevede cel puțin una din măsurile de dezvoltare durabilă (a, b, c) menționate la criteriul 12, ponderea cheltuielilor aferente acestor măsuri, cumulate, în valoarea totală eligibilă a proiectului este:</t>
  </si>
  <si>
    <t>a) &gt;= 6%</t>
  </si>
  <si>
    <t>b) &gt;= 3% și &lt; 6%</t>
  </si>
  <si>
    <t>Criteriu</t>
  </si>
  <si>
    <t>Punctaj maxim</t>
  </si>
  <si>
    <t>un singur criteriu, zero, punctaj max</t>
  </si>
  <si>
    <t>e) nu include măsuri suplimentare de tipul celor enumerate la punctele a), b), c), iar solicitantul nu deține o certificare de tipul celei solicitate la punctul d)</t>
  </si>
  <si>
    <t>a) &lt;2</t>
  </si>
  <si>
    <t>b) &gt;= 2 si &lt; 3</t>
  </si>
  <si>
    <t>c) &gt;= 3 si &lt; 4</t>
  </si>
  <si>
    <t>d) &gt;= 4 si &lt; 5</t>
  </si>
  <si>
    <t>Viabilitatea proiectului si calitatea planului de afaceri</t>
  </si>
  <si>
    <t>Departajare: A3, A4, A2, A1, D, B, C</t>
  </si>
  <si>
    <t xml:space="preserve">Masuri de instruire de tip inițiere, calificare, recalificare,  perfectionare, specializare cu recunoastere nationala adresate persoanelor angajate pentru ocuparea locurilor de munca nou create ca urmare a implementarii investitiei propuse </t>
  </si>
  <si>
    <t xml:space="preserve">a) Proiectul include astfel de masuri pentru persoanele angajate pentru ocuparea locurilor de munca nou create 
</t>
  </si>
  <si>
    <t>Capacitatea financiară a solicitantului</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</si>
  <si>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</si>
  <si>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</si>
  <si>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</si>
  <si>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t>c) În restul ariei geografice vizate de apelul de proiecte</t>
  </si>
  <si>
    <t>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</si>
  <si>
    <t>Integrarea surselor de energie regenerabile/ utilizarea materiilor secundare/locale și caracterul inovativ al investiției productivă propuse prin proiect</t>
  </si>
  <si>
    <t xml:space="preserve">Locurile de muncă propuse a fi create prin proiect </t>
  </si>
  <si>
    <r>
      <rPr>
        <b/>
        <i/>
        <sz val="9"/>
        <color theme="1"/>
        <rFont val="Calibri"/>
        <family val="2"/>
        <scheme val="minor"/>
      </rPr>
      <t>Lucrător cu handicap</t>
    </r>
    <r>
      <rPr>
        <i/>
        <sz val="9"/>
        <color theme="1"/>
        <rFont val="Calibri"/>
        <family val="2"/>
        <scheme val="minor"/>
      </rPr>
      <t xml:space="preserve"> - înseamnă orice persoană care: 
a)	este recunoscută ca lucrător cu handicap conform legislației naționale sau 
b)	prezintă o incapacitate fizică, mentală, intelectuală sau senzorială de durată care, în interacțiune cu diferite bariere, poate împiedica participarea sa deplină și efectivă într-un mediu de lucru, în condiții de egalitate cu alți lucrători; 
</t>
    </r>
    <r>
      <rPr>
        <b/>
        <i/>
        <sz val="9"/>
        <color theme="1"/>
        <rFont val="Calibri"/>
        <family val="2"/>
        <scheme val="minor"/>
      </rPr>
      <t>Lucrător defavorizat</t>
    </r>
    <r>
      <rPr>
        <i/>
        <sz val="9"/>
        <color theme="1"/>
        <rFont val="Calibri"/>
        <family val="2"/>
        <scheme val="minor"/>
      </rPr>
      <t xml:space="preserve"> înseamnă orice persoană care: 
a)	nu a avut un loc de muncă stabil remunerat în ultimele 6 luni; sau 
b)	are vârsta cuprinsă între 15 și 24 de ani; sau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sau 
d)	are vârsta de peste 50 de ani; sau (e) trăiește singur, având în întreținerea sa una sau mai multe persoane; sau 
e)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sau 
f)	este membru al unei minorități etnice dintr-un stat membru și are nevoie să își dezvolte competențele lingvistice, formarea profesională sau experiența în muncă pentru a-și spori șansele de a obține un loc de muncă stabil;</t>
    </r>
  </si>
  <si>
    <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t>
    </r>
    <r>
      <rPr>
        <b/>
        <i/>
        <sz val="9"/>
        <color theme="1"/>
        <rFont val="Calibri"/>
        <family val="2"/>
        <scheme val="minor"/>
      </rPr>
      <t xml:space="preserve">Inovarea de produs (bun sau serviciu) </t>
    </r>
    <r>
      <rPr>
        <i/>
        <sz val="9"/>
        <color theme="1"/>
        <rFont val="Calibri"/>
        <family val="2"/>
        <scheme val="minor"/>
      </rPr>
      <t>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</si>
  <si>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a) &gt;= 3</t>
  </si>
  <si>
    <t>b) &gt;=2 și &lt;3</t>
  </si>
  <si>
    <t>c) &gt;= 1 și &lt; 2</t>
  </si>
  <si>
    <t>Cresterea cifrei de afaceri</t>
  </si>
  <si>
    <t>a)  &gt;=20%</t>
  </si>
  <si>
    <t>b) &gt;=10% și &lt;20%</t>
  </si>
  <si>
    <t>c)  &gt;=0% și &lt;10%</t>
  </si>
  <si>
    <r>
      <t>A.</t>
    </r>
    <r>
      <rPr>
        <sz val="11"/>
        <rFont val="Calibri"/>
        <family val="2"/>
        <scheme val="minor"/>
      </rPr>
      <t> </t>
    </r>
  </si>
  <si>
    <r>
      <t>Contribuția proiectului la realizarea obiectivului intervenției</t>
    </r>
    <r>
      <rPr>
        <sz val="11"/>
        <rFont val="Calibri"/>
        <family val="2"/>
        <scheme val="minor"/>
      </rPr>
      <t> </t>
    </r>
  </si>
  <si>
    <r>
      <t>B.</t>
    </r>
    <r>
      <rPr>
        <sz val="11"/>
        <rFont val="Calibri"/>
        <family val="2"/>
        <scheme val="minor"/>
      </rPr>
      <t> </t>
    </r>
  </si>
  <si>
    <t>Rata de creștere a profitului din exploatare</t>
  </si>
  <si>
    <t>a) utilizarea  energiei din surse regenerabile prin montarea/ instalarea unor de sisteme alternative de producere a energiei electrice și/sau termice pentru fluxul de producție asociat investiției productive, precum instalații cu captatoare solare termice sau electrice, instalații cu panouri fotovoltaice/fototermice, centrale electrice de cogenerare de înaltă eficiență</t>
  </si>
  <si>
    <t>Investiția include măsuri de asigurare a egalității de șanse și tratament pentru  adaptarea infrastructurii, inclusiv a echipamentelor și utilajelor pentru accesul șioperarea de către persoane cu dizabilităţi</t>
  </si>
  <si>
    <t>Contribuția proiectului la obiectivele de mediu și egalitatea de șanse și de tratament</t>
  </si>
  <si>
    <t>b) Nu se regaseste în clasele CAEN enumerate la lit. a) dar se regăsește lista de celelate coduri CAEN eligibile</t>
  </si>
  <si>
    <t xml:space="preserve">b) în alte zone rurale din aria geografică aplicabilă apelului de proiecte, cu excepția celor incluse în cadrul punctului a) de mai sus. </t>
  </si>
  <si>
    <t>Punctajul în cadrul acestui subcriteriu nu este cumulativ. Nu se acordă punctaje intermediare. Pentru apelul de proiecte ITI Valea Jiului acest criteriu nu se aplica, punctajul fiind transferat la calitatea planului de afaceri.</t>
  </si>
  <si>
    <t xml:space="preserve">a) Se încadrează în următoarele clase CAEN din Lista domeniilor de activitate eligibile (anexa la ghid): 
GJ: 261X, 262X, 263X, 264X, 265X, 266X, 267X, 268X, 271X, 325X
HD: 101X, 102X, 103X, 104X, 105X, 106X, 107X, 108X, 109X, 271X,  273X, 274X, 275X, 279X, 293X,   551X, 552X, 553X, 559X, 521X, 522X, 620X
DJ: 204X, 205X, 211X, 212X, 261X, 262X, 263X, 271X, 273X, 283X, 291X, 309X, 325X, 431X, 432X, 433X, 439X
GL: 582X, 620X, 132X, 133X, 139X 141X, 142X, 143X, 261X, 262X, 283X, 602X, 613X, 619X, 581X
PH: 211X, 212X, 293X, 383X, 390X, 551X, 552X, 553X, 559X, 581X, 582X, 613X, 619X, 620X, 631X, 639X, 931X
Mures: 101X, 102X, 103X, 104X, 105X, 106X, 107X, 108X, 109X, 132X, 133X, 139X, 161X, 162X, 204X, 211X, 212X, 325X
</t>
  </si>
  <si>
    <t>a) Zonele defavorizate din aria geografică aplicabilă apelului de proiecte</t>
  </si>
  <si>
    <t>Crearea  de noi locuri de munca suplimentare fata de minimul obligatoriu stabilit prin conditiile de eligibilitate
= [(Nr.total - Nr.elig) / Nr.elig] X 100
Nr.total - numărul de locuri de muncă nou create
Nr.elig - numarul minim obligatoriu de locuri de munca nou create, conform condiției de eligibilitate conform secțiunii 3.6 la ghid/5.3 la ghid</t>
  </si>
  <si>
    <r>
      <t xml:space="preserve">a) Planul de afaceri nu pune in evidenta riscuri semnificative pentru viabilitatea proiectului, respectiv:
- indicatorii financiari la 3 ani de la finalizarea investitiei: Rata de solvabilitate &gt; 1.5 si  Rata lichiditatii &gt; 1 si Profitul din exploatare &gt; 0 </t>
    </r>
    <r>
      <rPr>
        <u/>
        <sz val="11"/>
        <rFont val="Calibri"/>
        <family val="2"/>
        <scheme val="minor"/>
      </rPr>
      <t>si</t>
    </r>
    <r>
      <rPr>
        <sz val="11"/>
        <rFont val="Calibri"/>
        <family val="2"/>
        <scheme val="minor"/>
      </rPr>
      <t xml:space="preserve">
- previziunea veniturilor este corelata cu investitia propusa, si sustinuta de analiza de piata si strategia de marketing </t>
    </r>
    <r>
      <rPr>
        <u/>
        <sz val="11"/>
        <rFont val="Calibri"/>
        <family val="2"/>
        <scheme val="minor"/>
      </rPr>
      <t>si</t>
    </r>
    <r>
      <rPr>
        <sz val="11"/>
        <rFont val="Calibri"/>
        <family val="2"/>
        <scheme val="minor"/>
      </rPr>
      <t xml:space="preserve"> 
- previziunea cheltuielilor include toate cheltuielile necesare realizării investiției și operarii acesteia,  iar estimarea acestora este realista si  justificata pe baza de date si surse de incredere, fiind luată în considerare și estimarea corectă a impozitării în cazul în care în urma implementării proiectului se trece întro altă categorie de întreprinderile în conformitate cu prevederile Codului Fiscal</t>
    </r>
  </si>
  <si>
    <t>Dacă se are în vedere a cel putin unui loc de muncă care va fi ocupat de persoanele dintr-o industrie/ramură economică direct afectată de procesul de transformare în contextul procesului de tranziție justă</t>
  </si>
  <si>
    <t>Dacă nivelul de competențe necesar pentru ocuparea a cel putin un loc de munca este de nivel mediu sau de bază crescând astfel șansele ca acestea să poată fi ocupate de persoanele afectate direct de procesul de tranziție</t>
  </si>
  <si>
    <t>Pentru locurile de muncă propuse a fi create solicitantul se angajează să le ocupe cu persoane din cel puțin una din categoriile diferite de mai jos: •	tinerii cu vârsta de până la 29 ani, 
•	persoanele cu vârsta de peste 55 de ani, 
•	femeile, membrii familiei monoparentale, membrii minorităților etnice 
•	persoanele care se încadrează în categoria lucrătorilor defavorizați, a celor extrem de defavorizați și a lucrătorilor cu handicap.</t>
  </si>
  <si>
    <t>a) Se are în vedere și se justifică în cadrul planului de afaceri utilizarea de materii prime secundare în fluxul de producție (materii care provin din procese de reciclare)?</t>
  </si>
  <si>
    <t xml:space="preserve">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 ? </t>
  </si>
  <si>
    <t>c) Presupune un caracter inovativ prin inovare de produs și/sau serviciu și/sau proces?</t>
  </si>
  <si>
    <r>
      <t xml:space="preserve">b) Planul de afaceri  pune in evidenta riscuri semnificative pentru viabilitatea proiectului, respectiv:
- unul sau mai multi dintre indicatorii financiari la 3 ani de la finalizarea investitiei: Rata de solvabilitate &lt;= 1.5 si  Rata lichiditatii &lt;=  1 si Profitul din exploatare &lt;= 0  </t>
    </r>
    <r>
      <rPr>
        <u/>
        <sz val="11"/>
        <rFont val="Calibri"/>
        <family val="2"/>
        <scheme val="minor"/>
      </rPr>
      <t>sau</t>
    </r>
    <r>
      <rPr>
        <sz val="11"/>
        <rFont val="Calibri"/>
        <family val="2"/>
        <scheme val="minor"/>
      </rPr>
      <t xml:space="preserve"> 
- desi indicatorii financiari depasesc plafoanele indicate,  previziunea veniturilor nu este corelata cu investitia propusa rezultand supraestimari semnificative ale acestora  si/sau sunt omise categorii de cheltuieli de investiție și operare semnificative  si/sau anumite cheltuieli sunt subdimensionate fara ca estimarea acestora sa fie justificata cu date/ surse de incredere. </t>
    </r>
  </si>
  <si>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</si>
  <si>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c) măsuri pentru minimizarea la sursă a deșeurilor rezultate din activitatea de construcții/dezafectare/dezmembrare pentru creșterea gradului de recuperare, reutilizare și reciclare a deșeurilor rezultate (nu se refera la introducerea acestora în fluxul de productie)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</si>
</sst>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name val="Calibri"/>
      <family val="2"/>
      <scheme val="minor"/>
    </font>
    <font>
      <sz val="11"/>
      <name val="Calibri"/>
      <family val="2"/>
      <scheme val="minor"/>
    </font>
    <font>
      <i/>
      <sz val="9"/>
      <color theme="1"/>
      <name val="Calibri"/>
      <family val="2"/>
      <scheme val="minor"/>
    </font>
    <font>
      <b/>
      <i/>
      <sz val="9"/>
      <color theme="1"/>
      <name val="Calibri"/>
      <family val="2"/>
      <scheme val="minor"/>
    </font>
    <font>
      <sz val="12"/>
      <color theme="1"/>
      <name val="Calibri"/>
      <family val="2"/>
      <scheme val="minor"/>
    </font>
    <font>
      <i/>
      <sz val="9"/>
      <name val="Calibri"/>
      <family val="2"/>
      <scheme val="minor"/>
    </font>
    <font>
      <u/>
      <sz val="11"/>
      <name val="Calibri"/>
      <family val="2"/>
      <scheme val="minor"/>
    </font>
  </fonts>
  <fills count="4">
    <fill>
      <patternFill patternType="none"/>
    </fill>
    <fill>
      <patternFill patternType="gray125"/>
    </fill>
    <fill>
      <patternFill patternType="solid">
        <fgColor rgb="FF9BC2E6"/>
        <bgColor indexed="64"/>
      </patternFill>
    </fill>
    <fill>
      <patternFill patternType="solid">
        <fgColor rgb="FF3494BA"/>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1"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wrapText="1"/>
    </xf>
    <xf numFmtId="0" fontId="2" fillId="0" borderId="0" xfId="0" applyFont="1"/>
    <xf numFmtId="0" fontId="2"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1" fillId="3" borderId="1" xfId="0" applyFont="1" applyFill="1" applyBorder="1" applyAlignment="1">
      <alignment horizontal="center" vertical="top"/>
    </xf>
    <xf numFmtId="0" fontId="2" fillId="0" borderId="2" xfId="0" applyFont="1" applyBorder="1" applyAlignment="1">
      <alignment horizontal="left" vertical="center" wrapText="1"/>
    </xf>
    <xf numFmtId="0" fontId="2" fillId="0" borderId="0" xfId="0" applyFont="1" applyAlignment="1">
      <alignment vertical="top"/>
    </xf>
    <xf numFmtId="0" fontId="5" fillId="0" borderId="0" xfId="0" applyFont="1" applyAlignment="1">
      <alignment horizontal="justify" vertical="center" wrapText="1"/>
    </xf>
    <xf numFmtId="0" fontId="1" fillId="3" borderId="0" xfId="0" applyFont="1" applyFill="1" applyAlignment="1">
      <alignment horizontal="center" vertical="center" wrapText="1"/>
    </xf>
    <xf numFmtId="0" fontId="1" fillId="3"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871E-FA7C-45C9-B744-9510B0027D2C}">
  <dimension ref="A1:D87"/>
  <sheetViews>
    <sheetView tabSelected="1" topLeftCell="A88" workbookViewId="0">
      <selection activeCell="D78" sqref="D78"/>
    </sheetView>
  </sheetViews>
  <sheetFormatPr defaultColWidth="72.77734375" defaultRowHeight="14.4" x14ac:dyDescent="0.3"/>
  <cols>
    <col min="1" max="1" width="4.21875" customWidth="1"/>
    <col min="2" max="2" width="79.6640625" customWidth="1"/>
    <col min="3" max="3" width="7.6640625" customWidth="1"/>
    <col min="4" max="4" width="35.44140625" customWidth="1"/>
  </cols>
  <sheetData>
    <row r="1" spans="1:4" x14ac:dyDescent="0.3">
      <c r="A1" s="4"/>
      <c r="B1" s="4" t="s">
        <v>31</v>
      </c>
      <c r="C1" s="4"/>
      <c r="D1" s="4"/>
    </row>
    <row r="2" spans="1:4" ht="28.8" x14ac:dyDescent="0.3">
      <c r="A2" s="5"/>
      <c r="B2" s="6" t="s">
        <v>22</v>
      </c>
      <c r="C2" s="7" t="s">
        <v>23</v>
      </c>
      <c r="D2" s="8">
        <f>C3+C34+C63+C67</f>
        <v>100</v>
      </c>
    </row>
    <row r="3" spans="1:4" x14ac:dyDescent="0.3">
      <c r="A3" s="9" t="s">
        <v>51</v>
      </c>
      <c r="B3" s="10" t="s">
        <v>52</v>
      </c>
      <c r="C3" s="9">
        <f>C4+C8+C13+C18+C25+C30</f>
        <v>40</v>
      </c>
      <c r="D3" s="4"/>
    </row>
    <row r="4" spans="1:4" x14ac:dyDescent="0.3">
      <c r="A4" s="11">
        <v>1</v>
      </c>
      <c r="B4" s="1" t="s">
        <v>0</v>
      </c>
      <c r="C4" s="11">
        <f>MAX(C5:C6)</f>
        <v>5</v>
      </c>
      <c r="D4" s="4"/>
    </row>
    <row r="5" spans="1:4" ht="232.8" customHeight="1" x14ac:dyDescent="0.3">
      <c r="A5" s="12"/>
      <c r="B5" s="13" t="s">
        <v>61</v>
      </c>
      <c r="C5" s="12">
        <v>5</v>
      </c>
      <c r="D5" s="4"/>
    </row>
    <row r="6" spans="1:4" ht="28.8" x14ac:dyDescent="0.3">
      <c r="A6" s="12"/>
      <c r="B6" s="13" t="s">
        <v>58</v>
      </c>
      <c r="C6" s="12">
        <v>0</v>
      </c>
      <c r="D6" s="4"/>
    </row>
    <row r="7" spans="1:4" x14ac:dyDescent="0.3">
      <c r="A7" s="12"/>
      <c r="B7" s="14" t="s">
        <v>36</v>
      </c>
      <c r="C7" s="12"/>
      <c r="D7" s="4"/>
    </row>
    <row r="8" spans="1:4" ht="28.8" x14ac:dyDescent="0.3">
      <c r="A8" s="15">
        <v>2</v>
      </c>
      <c r="B8" s="1" t="s">
        <v>40</v>
      </c>
      <c r="C8" s="11">
        <f>SUM(C9:C11)</f>
        <v>9</v>
      </c>
      <c r="D8" s="4"/>
    </row>
    <row r="9" spans="1:4" ht="28.8" x14ac:dyDescent="0.3">
      <c r="A9" s="12"/>
      <c r="B9" s="13" t="s">
        <v>68</v>
      </c>
      <c r="C9" s="12">
        <v>3</v>
      </c>
      <c r="D9" s="4"/>
    </row>
    <row r="10" spans="1:4" ht="43.2" x14ac:dyDescent="0.3">
      <c r="A10" s="12"/>
      <c r="B10" s="16" t="s">
        <v>69</v>
      </c>
      <c r="C10" s="12">
        <v>3</v>
      </c>
      <c r="D10" s="4"/>
    </row>
    <row r="11" spans="1:4" x14ac:dyDescent="0.3">
      <c r="A11" s="12"/>
      <c r="B11" s="13" t="s">
        <v>70</v>
      </c>
      <c r="C11" s="12">
        <v>3</v>
      </c>
      <c r="D11" s="4"/>
    </row>
    <row r="12" spans="1:4" x14ac:dyDescent="0.3">
      <c r="A12" s="12"/>
      <c r="B12" s="14" t="s">
        <v>35</v>
      </c>
      <c r="C12" s="12"/>
      <c r="D12" s="4"/>
    </row>
    <row r="13" spans="1:4" x14ac:dyDescent="0.3">
      <c r="A13" s="15">
        <v>2</v>
      </c>
      <c r="B13" s="1" t="s">
        <v>37</v>
      </c>
      <c r="C13" s="11">
        <f>MAX(C14:C16)</f>
        <v>4</v>
      </c>
      <c r="D13" s="4"/>
    </row>
    <row r="14" spans="1:4" x14ac:dyDescent="0.3">
      <c r="A14" s="12"/>
      <c r="B14" s="13" t="s">
        <v>62</v>
      </c>
      <c r="C14" s="12">
        <v>4</v>
      </c>
      <c r="D14" s="4"/>
    </row>
    <row r="15" spans="1:4" ht="28.8" x14ac:dyDescent="0.3">
      <c r="A15" s="12"/>
      <c r="B15" s="13" t="s">
        <v>59</v>
      </c>
      <c r="C15" s="12">
        <v>2</v>
      </c>
      <c r="D15" s="4"/>
    </row>
    <row r="16" spans="1:4" x14ac:dyDescent="0.3">
      <c r="A16" s="12"/>
      <c r="B16" s="13" t="s">
        <v>38</v>
      </c>
      <c r="C16" s="12">
        <v>0</v>
      </c>
      <c r="D16" s="4"/>
    </row>
    <row r="17" spans="1:4" ht="24" x14ac:dyDescent="0.3">
      <c r="A17" s="12"/>
      <c r="B17" s="14" t="s">
        <v>60</v>
      </c>
      <c r="C17" s="12"/>
      <c r="D17" s="4"/>
    </row>
    <row r="18" spans="1:4" ht="86.4" x14ac:dyDescent="0.3">
      <c r="A18" s="11">
        <v>3</v>
      </c>
      <c r="B18" s="1" t="s">
        <v>63</v>
      </c>
      <c r="C18" s="11">
        <f>MAX(C19:C23)</f>
        <v>13</v>
      </c>
      <c r="D18" s="4"/>
    </row>
    <row r="19" spans="1:4" x14ac:dyDescent="0.3">
      <c r="A19" s="12"/>
      <c r="B19" s="13" t="s">
        <v>1</v>
      </c>
      <c r="C19" s="12">
        <v>13</v>
      </c>
      <c r="D19" s="4"/>
    </row>
    <row r="20" spans="1:4" x14ac:dyDescent="0.3">
      <c r="A20" s="12"/>
      <c r="B20" s="13" t="s">
        <v>2</v>
      </c>
      <c r="C20" s="12">
        <v>10</v>
      </c>
      <c r="D20" s="4"/>
    </row>
    <row r="21" spans="1:4" x14ac:dyDescent="0.3">
      <c r="A21" s="12"/>
      <c r="B21" s="13" t="s">
        <v>3</v>
      </c>
      <c r="C21" s="12">
        <v>7</v>
      </c>
      <c r="D21" s="4"/>
    </row>
    <row r="22" spans="1:4" x14ac:dyDescent="0.3">
      <c r="A22" s="12"/>
      <c r="B22" s="13" t="s">
        <v>4</v>
      </c>
      <c r="C22" s="12">
        <v>5</v>
      </c>
      <c r="D22" s="4"/>
    </row>
    <row r="23" spans="1:4" x14ac:dyDescent="0.3">
      <c r="A23" s="12"/>
      <c r="B23" s="13" t="s">
        <v>5</v>
      </c>
      <c r="C23" s="12">
        <v>3</v>
      </c>
      <c r="D23" s="4"/>
    </row>
    <row r="24" spans="1:4" x14ac:dyDescent="0.3">
      <c r="A24" s="12"/>
      <c r="B24" s="14" t="s">
        <v>36</v>
      </c>
      <c r="C24" s="12"/>
      <c r="D24" s="4"/>
    </row>
    <row r="25" spans="1:4" x14ac:dyDescent="0.3">
      <c r="A25" s="11">
        <v>4</v>
      </c>
      <c r="B25" s="1" t="s">
        <v>41</v>
      </c>
      <c r="C25" s="11">
        <f>C26+C27+C28</f>
        <v>6</v>
      </c>
      <c r="D25" s="4"/>
    </row>
    <row r="26" spans="1:4" ht="43.2" x14ac:dyDescent="0.3">
      <c r="A26" s="12"/>
      <c r="B26" s="13" t="s">
        <v>66</v>
      </c>
      <c r="C26" s="12">
        <v>2</v>
      </c>
      <c r="D26" s="4"/>
    </row>
    <row r="27" spans="1:4" ht="43.2" x14ac:dyDescent="0.3">
      <c r="A27" s="12"/>
      <c r="B27" s="13" t="s">
        <v>65</v>
      </c>
      <c r="C27" s="12">
        <v>2</v>
      </c>
      <c r="D27" s="4"/>
    </row>
    <row r="28" spans="1:4" ht="86.4" x14ac:dyDescent="0.3">
      <c r="A28" s="12"/>
      <c r="B28" s="13" t="s">
        <v>67</v>
      </c>
      <c r="C28" s="12">
        <v>2</v>
      </c>
      <c r="D28" s="4"/>
    </row>
    <row r="29" spans="1:4" x14ac:dyDescent="0.3">
      <c r="A29" s="12"/>
      <c r="B29" s="14" t="s">
        <v>35</v>
      </c>
      <c r="C29" s="12"/>
      <c r="D29" s="4"/>
    </row>
    <row r="30" spans="1:4" ht="43.2" x14ac:dyDescent="0.3">
      <c r="A30" s="11">
        <v>5</v>
      </c>
      <c r="B30" s="1" t="s">
        <v>32</v>
      </c>
      <c r="C30" s="11">
        <f>MAX(C31:C32)</f>
        <v>3</v>
      </c>
      <c r="D30" s="4"/>
    </row>
    <row r="31" spans="1:4" ht="43.2" x14ac:dyDescent="0.3">
      <c r="A31" s="12"/>
      <c r="B31" s="13" t="s">
        <v>33</v>
      </c>
      <c r="C31" s="12">
        <v>3</v>
      </c>
      <c r="D31" s="4"/>
    </row>
    <row r="32" spans="1:4" x14ac:dyDescent="0.3">
      <c r="A32" s="12"/>
      <c r="B32" s="13" t="s">
        <v>6</v>
      </c>
      <c r="C32" s="12">
        <v>0</v>
      </c>
      <c r="D32" s="4"/>
    </row>
    <row r="33" spans="1:4" x14ac:dyDescent="0.3">
      <c r="A33" s="12"/>
      <c r="B33" s="14" t="s">
        <v>36</v>
      </c>
      <c r="C33" s="12"/>
      <c r="D33" s="4"/>
    </row>
    <row r="34" spans="1:4" x14ac:dyDescent="0.3">
      <c r="A34" s="9" t="s">
        <v>53</v>
      </c>
      <c r="B34" s="10" t="s">
        <v>34</v>
      </c>
      <c r="C34" s="9">
        <f>C35+C41+C47+C53+C58</f>
        <v>33</v>
      </c>
      <c r="D34" s="4"/>
    </row>
    <row r="35" spans="1:4" ht="28.8" x14ac:dyDescent="0.3">
      <c r="A35" s="11">
        <v>6</v>
      </c>
      <c r="B35" s="1" t="s">
        <v>7</v>
      </c>
      <c r="C35" s="11">
        <f>MAX(C36:C39)</f>
        <v>8</v>
      </c>
      <c r="D35" s="4"/>
    </row>
    <row r="36" spans="1:4" x14ac:dyDescent="0.3">
      <c r="A36" s="12"/>
      <c r="B36" s="13" t="s">
        <v>26</v>
      </c>
      <c r="C36" s="12">
        <v>8</v>
      </c>
      <c r="D36" s="4"/>
    </row>
    <row r="37" spans="1:4" x14ac:dyDescent="0.3">
      <c r="A37" s="12"/>
      <c r="B37" s="13" t="s">
        <v>27</v>
      </c>
      <c r="C37" s="12">
        <v>6</v>
      </c>
      <c r="D37" s="4"/>
    </row>
    <row r="38" spans="1:4" x14ac:dyDescent="0.3">
      <c r="A38" s="12"/>
      <c r="B38" s="13" t="s">
        <v>28</v>
      </c>
      <c r="C38" s="12">
        <v>4</v>
      </c>
      <c r="D38" s="4"/>
    </row>
    <row r="39" spans="1:4" x14ac:dyDescent="0.3">
      <c r="A39" s="12"/>
      <c r="B39" s="13" t="s">
        <v>29</v>
      </c>
      <c r="C39" s="12">
        <v>2</v>
      </c>
      <c r="D39" s="4"/>
    </row>
    <row r="40" spans="1:4" x14ac:dyDescent="0.3">
      <c r="A40" s="12"/>
      <c r="B40" s="14" t="s">
        <v>36</v>
      </c>
      <c r="C40" s="12"/>
      <c r="D40" s="4"/>
    </row>
    <row r="41" spans="1:4" ht="28.8" x14ac:dyDescent="0.3">
      <c r="A41" s="11">
        <v>7</v>
      </c>
      <c r="B41" s="1" t="s">
        <v>8</v>
      </c>
      <c r="C41" s="11">
        <f>MAX(C42:C45)</f>
        <v>6</v>
      </c>
      <c r="D41" s="4"/>
    </row>
    <row r="42" spans="1:4" x14ac:dyDescent="0.3">
      <c r="A42" s="12"/>
      <c r="B42" s="13" t="s">
        <v>44</v>
      </c>
      <c r="C42" s="12">
        <v>6</v>
      </c>
      <c r="D42" s="4"/>
    </row>
    <row r="43" spans="1:4" x14ac:dyDescent="0.3">
      <c r="A43" s="12"/>
      <c r="B43" s="13" t="s">
        <v>45</v>
      </c>
      <c r="C43" s="12">
        <v>4</v>
      </c>
      <c r="D43" s="4"/>
    </row>
    <row r="44" spans="1:4" x14ac:dyDescent="0.3">
      <c r="A44" s="12"/>
      <c r="B44" s="13" t="s">
        <v>46</v>
      </c>
      <c r="C44" s="12">
        <v>2</v>
      </c>
      <c r="D44" s="4"/>
    </row>
    <row r="45" spans="1:4" x14ac:dyDescent="0.3">
      <c r="A45" s="12"/>
      <c r="B45" s="13" t="s">
        <v>9</v>
      </c>
      <c r="C45" s="12">
        <v>0</v>
      </c>
      <c r="D45" s="4"/>
    </row>
    <row r="46" spans="1:4" x14ac:dyDescent="0.3">
      <c r="A46" s="12"/>
      <c r="B46" s="14" t="s">
        <v>36</v>
      </c>
      <c r="C46" s="12"/>
      <c r="D46" s="4"/>
    </row>
    <row r="47" spans="1:4" ht="28.8" x14ac:dyDescent="0.3">
      <c r="A47" s="11">
        <v>8</v>
      </c>
      <c r="B47" s="1" t="s">
        <v>10</v>
      </c>
      <c r="C47" s="11">
        <f>MAX(C48:C51)</f>
        <v>7</v>
      </c>
      <c r="D47" s="4"/>
    </row>
    <row r="48" spans="1:4" x14ac:dyDescent="0.3">
      <c r="A48" s="12"/>
      <c r="B48" s="13" t="s">
        <v>11</v>
      </c>
      <c r="C48" s="12">
        <v>7</v>
      </c>
      <c r="D48" s="4"/>
    </row>
    <row r="49" spans="1:4" x14ac:dyDescent="0.3">
      <c r="A49" s="12"/>
      <c r="B49" s="13" t="s">
        <v>12</v>
      </c>
      <c r="C49" s="12">
        <v>5</v>
      </c>
      <c r="D49" s="4"/>
    </row>
    <row r="50" spans="1:4" x14ac:dyDescent="0.3">
      <c r="A50" s="12"/>
      <c r="B50" s="13" t="s">
        <v>13</v>
      </c>
      <c r="C50" s="12">
        <v>3</v>
      </c>
      <c r="D50" s="4"/>
    </row>
    <row r="51" spans="1:4" x14ac:dyDescent="0.3">
      <c r="A51" s="12"/>
      <c r="B51" s="13" t="s">
        <v>14</v>
      </c>
      <c r="C51" s="12">
        <v>1</v>
      </c>
      <c r="D51" s="4"/>
    </row>
    <row r="52" spans="1:4" x14ac:dyDescent="0.3">
      <c r="A52" s="12"/>
      <c r="B52" s="14" t="s">
        <v>36</v>
      </c>
      <c r="C52" s="12"/>
      <c r="D52" s="4"/>
    </row>
    <row r="53" spans="1:4" x14ac:dyDescent="0.3">
      <c r="A53" s="11">
        <v>9</v>
      </c>
      <c r="B53" s="1" t="s">
        <v>47</v>
      </c>
      <c r="C53" s="11">
        <f>MAX(C54:C56)</f>
        <v>6</v>
      </c>
      <c r="D53" s="4"/>
    </row>
    <row r="54" spans="1:4" x14ac:dyDescent="0.3">
      <c r="A54" s="12"/>
      <c r="B54" s="13" t="s">
        <v>48</v>
      </c>
      <c r="C54" s="12">
        <v>6</v>
      </c>
      <c r="D54" s="4"/>
    </row>
    <row r="55" spans="1:4" x14ac:dyDescent="0.3">
      <c r="A55" s="12"/>
      <c r="B55" s="13" t="s">
        <v>49</v>
      </c>
      <c r="C55" s="12">
        <v>4</v>
      </c>
      <c r="D55" s="4"/>
    </row>
    <row r="56" spans="1:4" x14ac:dyDescent="0.3">
      <c r="A56" s="12"/>
      <c r="B56" s="13" t="s">
        <v>50</v>
      </c>
      <c r="C56" s="12">
        <v>2</v>
      </c>
      <c r="D56" s="4"/>
    </row>
    <row r="57" spans="1:4" x14ac:dyDescent="0.3">
      <c r="A57" s="12"/>
      <c r="B57" s="14" t="s">
        <v>36</v>
      </c>
      <c r="C57" s="12"/>
      <c r="D57" s="4"/>
    </row>
    <row r="58" spans="1:4" x14ac:dyDescent="0.3">
      <c r="A58" s="11">
        <v>10</v>
      </c>
      <c r="B58" s="1" t="s">
        <v>54</v>
      </c>
      <c r="C58" s="11">
        <f>MAX(C59:C61)</f>
        <v>6</v>
      </c>
      <c r="D58" s="4"/>
    </row>
    <row r="59" spans="1:4" x14ac:dyDescent="0.3">
      <c r="A59" s="12"/>
      <c r="B59" s="13" t="s">
        <v>48</v>
      </c>
      <c r="C59" s="12">
        <v>6</v>
      </c>
      <c r="D59" s="4"/>
    </row>
    <row r="60" spans="1:4" x14ac:dyDescent="0.3">
      <c r="A60" s="12"/>
      <c r="B60" s="13" t="s">
        <v>49</v>
      </c>
      <c r="C60" s="12">
        <v>4</v>
      </c>
      <c r="D60" s="4"/>
    </row>
    <row r="61" spans="1:4" x14ac:dyDescent="0.3">
      <c r="A61" s="12"/>
      <c r="B61" s="13" t="s">
        <v>50</v>
      </c>
      <c r="C61" s="12">
        <v>2</v>
      </c>
      <c r="D61" s="4"/>
    </row>
    <row r="62" spans="1:4" x14ac:dyDescent="0.3">
      <c r="A62" s="12"/>
      <c r="B62" s="14" t="s">
        <v>36</v>
      </c>
      <c r="C62" s="12"/>
      <c r="D62" s="4"/>
    </row>
    <row r="63" spans="1:4" x14ac:dyDescent="0.3">
      <c r="A63" s="9" t="s">
        <v>15</v>
      </c>
      <c r="B63" s="10" t="s">
        <v>30</v>
      </c>
      <c r="C63" s="9">
        <f>C64</f>
        <v>10</v>
      </c>
      <c r="D63" s="4" t="s">
        <v>24</v>
      </c>
    </row>
    <row r="64" spans="1:4" x14ac:dyDescent="0.3">
      <c r="A64" s="11">
        <v>11</v>
      </c>
      <c r="B64" s="1" t="s">
        <v>30</v>
      </c>
      <c r="C64" s="11">
        <f>MAX(C65:C66)</f>
        <v>10</v>
      </c>
      <c r="D64" s="4"/>
    </row>
    <row r="65" spans="1:4" ht="165.6" customHeight="1" x14ac:dyDescent="0.3">
      <c r="A65" s="12"/>
      <c r="B65" s="13" t="s">
        <v>64</v>
      </c>
      <c r="C65" s="12">
        <v>10</v>
      </c>
      <c r="D65" s="4"/>
    </row>
    <row r="66" spans="1:4" ht="130.19999999999999" customHeight="1" x14ac:dyDescent="0.3">
      <c r="A66" s="12"/>
      <c r="B66" s="13" t="s">
        <v>71</v>
      </c>
      <c r="C66" s="12">
        <v>0</v>
      </c>
      <c r="D66" s="4"/>
    </row>
    <row r="67" spans="1:4" x14ac:dyDescent="0.3">
      <c r="A67" s="9" t="s">
        <v>16</v>
      </c>
      <c r="B67" s="10" t="s">
        <v>57</v>
      </c>
      <c r="C67" s="9">
        <f>C68+C75+C79</f>
        <v>17</v>
      </c>
      <c r="D67" s="4"/>
    </row>
    <row r="68" spans="1:4" x14ac:dyDescent="0.3">
      <c r="A68" s="11">
        <v>12</v>
      </c>
      <c r="B68" s="1" t="s">
        <v>17</v>
      </c>
      <c r="C68" s="11">
        <f>SUM(C69:C73)</f>
        <v>10</v>
      </c>
      <c r="D68" s="4"/>
    </row>
    <row r="69" spans="1:4" ht="57.6" x14ac:dyDescent="0.3">
      <c r="A69" s="12"/>
      <c r="B69" s="13" t="s">
        <v>55</v>
      </c>
      <c r="C69" s="12">
        <v>3</v>
      </c>
      <c r="D69" s="4"/>
    </row>
    <row r="70" spans="1:4" ht="43.2" x14ac:dyDescent="0.3">
      <c r="A70" s="12"/>
      <c r="B70" s="13" t="s">
        <v>72</v>
      </c>
      <c r="C70" s="12">
        <v>3</v>
      </c>
      <c r="D70" s="17"/>
    </row>
    <row r="71" spans="1:4" ht="43.2" x14ac:dyDescent="0.3">
      <c r="A71" s="12"/>
      <c r="B71" s="13" t="s">
        <v>73</v>
      </c>
      <c r="C71" s="12">
        <v>2</v>
      </c>
      <c r="D71" s="4"/>
    </row>
    <row r="72" spans="1:4" ht="28.8" x14ac:dyDescent="0.3">
      <c r="A72" s="12"/>
      <c r="B72" s="13" t="s">
        <v>18</v>
      </c>
      <c r="C72" s="12">
        <v>2</v>
      </c>
      <c r="D72" s="4"/>
    </row>
    <row r="73" spans="1:4" ht="28.8" x14ac:dyDescent="0.3">
      <c r="A73" s="12"/>
      <c r="B73" s="13" t="s">
        <v>25</v>
      </c>
      <c r="C73" s="12">
        <v>0</v>
      </c>
      <c r="D73" s="4"/>
    </row>
    <row r="74" spans="1:4" x14ac:dyDescent="0.3">
      <c r="A74" s="12"/>
      <c r="B74" s="14" t="s">
        <v>35</v>
      </c>
      <c r="C74" s="12"/>
      <c r="D74" s="4"/>
    </row>
    <row r="75" spans="1:4" ht="43.2" x14ac:dyDescent="0.3">
      <c r="A75" s="11">
        <v>13</v>
      </c>
      <c r="B75" s="1" t="s">
        <v>19</v>
      </c>
      <c r="C75" s="11">
        <f>MAX(C76:C77)</f>
        <v>4</v>
      </c>
      <c r="D75" s="4"/>
    </row>
    <row r="76" spans="1:4" x14ac:dyDescent="0.3">
      <c r="A76" s="12"/>
      <c r="B76" s="13" t="s">
        <v>20</v>
      </c>
      <c r="C76" s="12">
        <v>4</v>
      </c>
      <c r="D76" s="4"/>
    </row>
    <row r="77" spans="1:4" x14ac:dyDescent="0.3">
      <c r="A77" s="12"/>
      <c r="B77" s="13" t="s">
        <v>21</v>
      </c>
      <c r="C77" s="12">
        <v>3</v>
      </c>
      <c r="D77" s="4"/>
    </row>
    <row r="78" spans="1:4" x14ac:dyDescent="0.3">
      <c r="A78" s="12"/>
      <c r="B78" s="14" t="s">
        <v>36</v>
      </c>
      <c r="C78" s="12"/>
      <c r="D78" s="4"/>
    </row>
    <row r="79" spans="1:4" ht="43.2" x14ac:dyDescent="0.3">
      <c r="A79" s="11">
        <v>14</v>
      </c>
      <c r="B79" s="1" t="s">
        <v>56</v>
      </c>
      <c r="C79" s="11">
        <v>3</v>
      </c>
      <c r="D79" s="4"/>
    </row>
    <row r="80" spans="1:4" x14ac:dyDescent="0.3">
      <c r="A80" s="19"/>
      <c r="B80" s="20"/>
      <c r="C80" s="19">
        <f>C67+C63+C34+C3</f>
        <v>100</v>
      </c>
      <c r="D80" s="4"/>
    </row>
    <row r="81" spans="2:2" ht="21" customHeight="1" x14ac:dyDescent="0.3">
      <c r="B81" s="18"/>
    </row>
    <row r="82" spans="2:2" ht="84" x14ac:dyDescent="0.3">
      <c r="B82" s="2" t="s">
        <v>39</v>
      </c>
    </row>
    <row r="84" spans="2:2" ht="409.6" x14ac:dyDescent="0.3">
      <c r="B84" s="2" t="s">
        <v>43</v>
      </c>
    </row>
    <row r="87" spans="2:2" ht="204.6" x14ac:dyDescent="0.3">
      <c r="B87" s="3" t="s">
        <v>42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customXml/itemProps3.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Coduri CAEN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Alina Costachescu</cp:lastModifiedBy>
  <dcterms:created xsi:type="dcterms:W3CDTF">2023-08-04T10:31:37Z</dcterms:created>
  <dcterms:modified xsi:type="dcterms:W3CDTF">2023-08-19T20:43:26Z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